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BVI-Datenblatt" sheetId="1" r:id="rId1"/>
    <sheet name="BVI- Schuldnerliste" sheetId="2" r:id="rId2"/>
  </sheets>
  <definedNames/>
  <calcPr fullCalcOnLoad="1"/>
</workbook>
</file>

<file path=xl/sharedStrings.xml><?xml version="1.0" encoding="utf-8"?>
<sst xmlns="http://schemas.openxmlformats.org/spreadsheetml/2006/main" count="480" uniqueCount="162">
  <si>
    <t/>
  </si>
  <si>
    <t>Zeile</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</si>
  <si>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</si>
  <si>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</si>
  <si>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</si>
  <si>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</si>
  <si>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</si>
  <si>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</si>
  <si>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</si>
  <si>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</si>
  <si>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</si>
  <si>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</si>
  <si>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</si>
  <si>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</si>
  <si>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</si>
  <si>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</si>
  <si>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</si>
  <si>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</si>
  <si>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</si>
  <si>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</si>
  <si>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</si>
  <si>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</si>
  <si>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</si>
  <si>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</si>
  <si>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</si>
  <si>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</si>
  <si>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</si>
  <si>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</si>
  <si>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</si>
  <si>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</si>
  <si>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</si>
  <si>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</si>
  <si>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</si>
  <si>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</si>
  <si>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</si>
  <si>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</si>
  <si>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</si>
  <si>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</si>
  <si>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</si>
  <si>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</si>
  <si>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</si>
  <si>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</si>
  <si>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</si>
  <si>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</si>
  <si>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</si>
  <si>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</si>
  <si>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</si>
  <si>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</si>
  <si>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</si>
  <si>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</si>
  <si>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48c*</t>
  </si>
  <si>
    <t>Sitz und Name der KAG, InvAG bzw. Investmentgesellschaft</t>
  </si>
  <si>
    <t>Name des Fonds/der Anteile</t>
  </si>
  <si>
    <t>ISIN, ggf. WKN</t>
  </si>
  <si>
    <t>Berichtsstichtag</t>
  </si>
  <si>
    <t>Währung</t>
  </si>
  <si>
    <t>Anzahl der Anteile</t>
  </si>
  <si>
    <t>Buchwert eines Anteils</t>
  </si>
  <si>
    <t>Lfd. Nr. des Fonds</t>
  </si>
  <si>
    <t>§§ 46 ff., 66 ff., 83 ff., 90a ff., 90g ff. oder 112 ff. InvG</t>
  </si>
  <si>
    <t>Nr. der AnlV</t>
  </si>
  <si>
    <t>S V R</t>
  </si>
  <si>
    <t>Publikums- oder Spezialfonds</t>
  </si>
  <si>
    <t>Ersterwerb? Ja/Nein Erwerbsdatum</t>
  </si>
  <si>
    <t>Ist der Fonds börsennotiert,z. B. XTF?</t>
  </si>
  <si>
    <t>Fondsrating, Ratingagentur</t>
  </si>
  <si>
    <t>Rückgabefrist der Fondsanteile</t>
  </si>
  <si>
    <t>Marktrisikopotential in %</t>
  </si>
  <si>
    <t>Index/Benchmark I</t>
  </si>
  <si>
    <t>Index / Benchmark IIggf.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</si>
  <si>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</si>
  <si>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</si>
  <si>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</si>
  <si>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</si>
  <si>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</si>
  <si>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</si>
  <si>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</si>
  <si>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</si>
  <si>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</si>
  <si>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</si>
  <si>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</si>
  <si>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Anteil an ÖPP-Projektgesellschaften</t>
  </si>
  <si>
    <t>Anteil an Immobilien</t>
  </si>
  <si>
    <t>Anteil an REITs</t>
  </si>
  <si>
    <t>Anteil der Schuldverschreibungen, Nr. 6, 7 a), b), c), und 8</t>
  </si>
  <si>
    <t>Anteil der Schuldverschreibungen, Nr. 7 c)</t>
  </si>
  <si>
    <t>Anteil der Schuldverschreibungen, Nr. 8</t>
  </si>
  <si>
    <t>Anteil der (Schuldschein-) Darlehen nach Nr. 3, 4 a) und Forderungen nach Nr. 1 und Nr. 11</t>
  </si>
  <si>
    <t>Art der Renten Nr. 1, 3, 4 a), 6, 7, 8, 11, 18</t>
  </si>
  <si>
    <t>öffentliche Anleihen, Anleihen von supranationalen u.ä. Einrichtungen sowie entsprechende (Schuldschein-) Darlehen</t>
  </si>
  <si>
    <t>Schuldverschreibungen mit kraft Gesetzes bestehender besonderer Deckungsmasse</t>
  </si>
  <si>
    <t>Unternehmensanleihen/-darlehen</t>
  </si>
  <si>
    <t>andere Schuldverschreibungen/Schuldscheindarlehen von Kreditinstituten</t>
  </si>
  <si>
    <t>Strukturierte Produkte</t>
  </si>
  <si>
    <t>Rating der Renten Nr. 6, 7, 8</t>
  </si>
  <si>
    <t>Investment Grade (AAA-BBB)</t>
  </si>
  <si>
    <t>Speculative Grade (BB-B)</t>
  </si>
  <si>
    <t>Default risk/ Default (CCC-D)</t>
  </si>
  <si>
    <t>ohne Rating (nr)</t>
  </si>
  <si>
    <t>ABS, CLN und ähnliche Produkte nach Nr. 10</t>
  </si>
  <si>
    <t>ABS, CLN und ähnliche Produkte unterhalb Investmentgrade-Rating</t>
  </si>
  <si>
    <t>Anlagen bei Kreditinstituten, Nr. 18</t>
  </si>
  <si>
    <t>Restwert verbleibende, nicht in Zeile 20-22, 24-26, 29, 39 oder 41 zuzuordnenden Vermögenswerte im transparenten Fonds</t>
  </si>
  <si>
    <t>Nicht transparenter Anteil am Fondsportfolio mit Anrechnung auf die Quoten nach § 3 Abs. 3 S. 1, § 3 Abs. 2 Nr. 1-3 und Abs. 3 Satz 3</t>
  </si>
  <si>
    <t>mögliche nicht notierte Genüsse u. Nachrang-Forderungen (Nr. 9 a)und Beteiligungen (Nr. 13) aus Zeile 43</t>
  </si>
  <si>
    <t>mögliche ABS, CLN u. ä. Anlagen nach Nr. 10 aus Zeile 43</t>
  </si>
  <si>
    <t>Anteil an Hedgefonds und an Hedgefonds gebundene Anlagen</t>
  </si>
  <si>
    <t>Anlagen, über die Rohstoffrisiken eingegangen werden</t>
  </si>
  <si>
    <t>Summe der Anteile</t>
  </si>
  <si>
    <t>Textangabe</t>
  </si>
  <si>
    <t>% vom Wert des Sondervermögens</t>
  </si>
  <si>
    <t>Zeitwert</t>
  </si>
  <si>
    <t>Buchwert</t>
  </si>
  <si>
    <t>State Street Global Advisors Limited, 20 Churchill Place, London, E14 5HJ</t>
  </si>
  <si>
    <t>SPDR Barclays US Corporate Bond UCITS ETF</t>
  </si>
  <si>
    <t>IE00B3VY0M37</t>
  </si>
  <si>
    <t>31.03.2020</t>
  </si>
  <si>
    <t>USD</t>
  </si>
  <si>
    <t>§§ 46 ff. InvG</t>
  </si>
  <si>
    <t>Each Trading Day</t>
  </si>
  <si>
    <t>Barclays U.S. Corporate Bond Index</t>
  </si>
  <si>
    <t>Den Buchwert übersteigendes Marktrisikopotential</t>
  </si>
  <si>
    <t>Anteil der Fremdwährung (Zeitwert)</t>
  </si>
  <si>
    <t>Fremdwährung im Sinne von nicht-USD</t>
  </si>
  <si>
    <t>Anteil nicht-EUR</t>
  </si>
  <si>
    <t>Nr.</t>
  </si>
  <si>
    <t>a</t>
  </si>
  <si>
    <t>b</t>
  </si>
  <si>
    <t>c</t>
  </si>
  <si>
    <t>d</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</si>
  <si>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</si>
  <si>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</si>
  <si>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Zur Erleichterung der Identifikation kann die Emittenten-Nr. von WM-Datenservice verwendet werden.</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</si>
  <si>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</si>
  <si>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</si>
  <si>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</si>
  <si>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</si>
  <si>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</si>
  <si>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</si>
  <si>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Summe der Anteile der 10-größten Schuldner</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</si>
  <si>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</si>
  <si>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ggf. Identifikationsnummer</t>
  </si>
  <si>
    <t>BANK OF AMERICA CORP.</t>
  </si>
  <si>
    <t>858388</t>
  </si>
  <si>
    <t>JPMORGAN CHASE &amp; CO.</t>
  </si>
  <si>
    <t>850628</t>
  </si>
  <si>
    <t>WELLS FARGO &amp; CO.</t>
  </si>
  <si>
    <t>857949</t>
  </si>
  <si>
    <t>THE GOLDMAN SACHS GROUP INC.</t>
  </si>
  <si>
    <t>920332</t>
  </si>
  <si>
    <t>AT &amp; T INC.</t>
  </si>
  <si>
    <t>868406</t>
  </si>
  <si>
    <t>CITIGROUP INC.</t>
  </si>
  <si>
    <t>871904</t>
  </si>
  <si>
    <t>COMCAST CORP.</t>
  </si>
  <si>
    <t>778303</t>
  </si>
  <si>
    <t>MORGAN STANLEY</t>
  </si>
  <si>
    <t>885836</t>
  </si>
  <si>
    <t>APPLE INC.</t>
  </si>
  <si>
    <t>865985</t>
  </si>
  <si>
    <t>VERIZON COMMUNICATIONS INC.</t>
  </si>
  <si>
    <t>868402</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</si>
</sst>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numFmts>
  <fonts count="38">
    <font>
      <sz val="10"/>
      <name val="Arial"/>
      <family val="0"/>
    </font>
    <font>
      <b/>
      <sz val="10"/>
      <name val="Arial"/>
      <family val="2"/>
    </font>
    <font>
      <sz val="10"/>
      <color indexed="12"/>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3"/>
        <bgColor indexed="64"/>
      </patternFill>
    </fill>
    <fill>
      <patternFill patternType="solid">
        <fgColor indexed="47"/>
        <bgColor indexed="64"/>
      </patternFill>
    </fill>
    <fill>
      <patternFill patternType="solid">
        <fgColor indexed="4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8"/>
      </top>
      <bottom/>
    </border>
    <border>
      <left/>
      <right/>
      <top style="thin">
        <color indexed="8"/>
      </top>
      <bottom style="thick">
        <color indexed="8"/>
      </bottom>
    </border>
    <border>
      <left/>
      <right/>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ck">
        <color indexed="8"/>
      </bottom>
    </border>
    <border>
      <left style="thin">
        <color indexed="8"/>
      </left>
      <right>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color indexed="8"/>
      </right>
      <top style="thin">
        <color indexed="8"/>
      </top>
      <bottom style="thin">
        <color indexed="8"/>
      </bottom>
    </border>
  </borders>
  <cellStyleXfs count="61">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0" fillId="0" borderId="0" applyNumberFormat="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NumberFormat="0" applyFont="0" applyFill="0" applyBorder="0" applyAlignment="0" applyProtection="0"/>
    <xf numFmtId="41" fontId="0" fillId="0" borderId="0" applyNumberFormat="0" applyFont="0" applyFill="0" applyBorder="0" applyAlignment="0" applyProtection="0"/>
    <xf numFmtId="44" fontId="0" fillId="0" borderId="0" applyNumberFormat="0" applyFont="0" applyFill="0" applyBorder="0" applyAlignment="0" applyProtection="0"/>
    <xf numFmtId="42" fontId="0" fillId="0" borderId="0" applyNumberFormat="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NumberFormat="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34">
    <xf numFmtId="0" fontId="0" fillId="0" borderId="0" xfId="0" applyNumberFormat="1" applyFont="1" applyFill="1" applyBorder="1" applyAlignment="1">
      <alignment/>
    </xf>
    <xf numFmtId="0" fontId="0" fillId="33" borderId="0" xfId="0" applyNumberFormat="1" applyFont="1" applyFill="1" applyBorder="1" applyAlignment="1">
      <alignment wrapText="1"/>
    </xf>
    <xf numFmtId="0" fontId="1" fillId="34" borderId="10" xfId="0" applyNumberFormat="1" applyFont="1" applyFill="1" applyBorder="1" applyAlignment="1">
      <alignment vertical="center"/>
    </xf>
    <xf numFmtId="164" fontId="0" fillId="34" borderId="10" xfId="0" applyNumberFormat="1" applyFont="1" applyFill="1" applyBorder="1" applyAlignment="1">
      <alignment wrapText="1"/>
    </xf>
    <xf numFmtId="0" fontId="0" fillId="33" borderId="10" xfId="0" applyNumberFormat="1" applyFont="1" applyFill="1" applyBorder="1" applyAlignment="1">
      <alignment wrapText="1"/>
    </xf>
    <xf numFmtId="0" fontId="1" fillId="35" borderId="10" xfId="0" applyNumberFormat="1" applyFont="1" applyFill="1" applyBorder="1" applyAlignment="1">
      <alignment/>
    </xf>
    <xf numFmtId="0" fontId="0" fillId="33" borderId="11" xfId="0" applyNumberFormat="1" applyFont="1" applyFill="1" applyBorder="1" applyAlignment="1">
      <alignment wrapText="1"/>
    </xf>
    <xf numFmtId="0" fontId="0" fillId="34" borderId="11" xfId="0" applyNumberFormat="1" applyFont="1" applyFill="1" applyBorder="1" applyAlignment="1">
      <alignment wrapText="1"/>
    </xf>
    <xf numFmtId="0" fontId="0" fillId="33" borderId="12" xfId="0" applyNumberFormat="1" applyFont="1" applyFill="1" applyBorder="1" applyAlignment="1">
      <alignment wrapText="1"/>
    </xf>
    <xf numFmtId="164" fontId="1" fillId="34" borderId="13" xfId="0" applyNumberFormat="1" applyFont="1" applyFill="1" applyBorder="1" applyAlignment="1">
      <alignment wrapText="1"/>
    </xf>
    <xf numFmtId="0" fontId="1" fillId="34" borderId="14" xfId="0" applyNumberFormat="1" applyFont="1" applyFill="1" applyBorder="1" applyAlignment="1">
      <alignment wrapText="1"/>
    </xf>
    <xf numFmtId="164" fontId="0" fillId="36" borderId="12" xfId="0" applyNumberFormat="1" applyFont="1" applyFill="1" applyBorder="1" applyAlignment="1">
      <alignment wrapText="1"/>
    </xf>
    <xf numFmtId="0" fontId="1" fillId="34" borderId="13" xfId="0" applyNumberFormat="1" applyFont="1" applyFill="1" applyBorder="1" applyAlignment="1">
      <alignment vertical="center" wrapText="1"/>
    </xf>
    <xf numFmtId="0" fontId="0" fillId="36" borderId="13" xfId="0" applyNumberFormat="1" applyFont="1" applyFill="1" applyBorder="1" applyAlignment="1">
      <alignment wrapText="1"/>
    </xf>
    <xf numFmtId="164" fontId="0" fillId="0" borderId="13" xfId="0" applyNumberFormat="1" applyFont="1" applyFill="1" applyBorder="1" applyAlignment="1">
      <alignment wrapText="1"/>
    </xf>
    <xf numFmtId="164" fontId="0" fillId="33" borderId="13" xfId="0" applyNumberFormat="1" applyFont="1" applyFill="1" applyBorder="1" applyAlignment="1">
      <alignment wrapText="1"/>
    </xf>
    <xf numFmtId="0" fontId="2" fillId="33" borderId="13" xfId="0" applyNumberFormat="1" applyFont="1" applyFill="1" applyBorder="1" applyAlignment="1">
      <alignment wrapText="1"/>
    </xf>
    <xf numFmtId="0" fontId="2" fillId="33" borderId="14" xfId="0" applyNumberFormat="1" applyFont="1" applyFill="1" applyBorder="1" applyAlignment="1">
      <alignment wrapText="1"/>
    </xf>
    <xf numFmtId="0" fontId="0" fillId="33" borderId="14" xfId="0" applyNumberFormat="1" applyFont="1" applyFill="1" applyBorder="1" applyAlignment="1">
      <alignment wrapText="1"/>
    </xf>
    <xf numFmtId="0" fontId="2" fillId="33" borderId="13" xfId="0" applyNumberFormat="1" applyFont="1" applyFill="1" applyBorder="1" applyAlignment="1">
      <alignment horizontal="right" wrapText="1"/>
    </xf>
    <xf numFmtId="164" fontId="0" fillId="36" borderId="13" xfId="0" applyNumberFormat="1" applyFont="1" applyFill="1" applyBorder="1" applyAlignment="1">
      <alignment wrapText="1"/>
    </xf>
    <xf numFmtId="164" fontId="0" fillId="34" borderId="13" xfId="0" applyNumberFormat="1" applyFont="1" applyFill="1" applyBorder="1" applyAlignment="1">
      <alignment wrapText="1"/>
    </xf>
    <xf numFmtId="164" fontId="1" fillId="0" borderId="13" xfId="0" applyNumberFormat="1" applyFont="1" applyFill="1" applyBorder="1" applyAlignment="1">
      <alignment wrapText="1"/>
    </xf>
    <xf numFmtId="0" fontId="0" fillId="0" borderId="13" xfId="0" applyNumberFormat="1" applyFont="1" applyFill="1" applyBorder="1" applyAlignment="1">
      <alignment wrapText="1"/>
    </xf>
    <xf numFmtId="0" fontId="1" fillId="0" borderId="13" xfId="0" applyNumberFormat="1" applyFont="1" applyFill="1" applyBorder="1" applyAlignment="1">
      <alignment wrapText="1"/>
    </xf>
    <xf numFmtId="2" fontId="0" fillId="0" borderId="0" xfId="0" applyNumberFormat="1" applyFont="1" applyFill="1" applyBorder="1" applyAlignment="1">
      <alignment/>
    </xf>
    <xf numFmtId="0" fontId="3" fillId="0" borderId="13" xfId="0" applyNumberFormat="1" applyFont="1" applyFill="1" applyBorder="1" applyAlignment="1">
      <alignment wrapText="1"/>
    </xf>
    <xf numFmtId="0" fontId="1" fillId="35" borderId="10" xfId="0" applyFont="1" applyFill="1" applyBorder="1" applyAlignment="1">
      <alignment/>
    </xf>
    <xf numFmtId="0" fontId="1" fillId="34" borderId="10" xfId="0" applyFont="1" applyFill="1" applyBorder="1" applyAlignment="1">
      <alignment/>
    </xf>
    <xf numFmtId="164" fontId="1" fillId="34" borderId="15" xfId="0" applyNumberFormat="1" applyFont="1" applyFill="1" applyBorder="1" applyAlignment="1">
      <alignment wrapText="1"/>
    </xf>
    <xf numFmtId="164" fontId="1" fillId="34" borderId="16" xfId="0" applyNumberFormat="1" applyFont="1" applyFill="1" applyBorder="1" applyAlignment="1">
      <alignment wrapText="1"/>
    </xf>
    <xf numFmtId="164" fontId="0" fillId="0" borderId="15" xfId="0" applyNumberFormat="1" applyBorder="1" applyAlignment="1">
      <alignment wrapText="1"/>
    </xf>
    <xf numFmtId="164" fontId="0" fillId="0" borderId="17" xfId="0" applyNumberFormat="1" applyBorder="1" applyAlignment="1">
      <alignment wrapText="1"/>
    </xf>
    <xf numFmtId="164" fontId="0" fillId="0" borderId="16" xfId="0" applyNumberForma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68"/>
  <sheetViews>
    <sheetView tabSelected="1" zoomScalePageLayoutView="0" workbookViewId="0" topLeftCell="A1">
      <selection activeCell="A1" sqref="A1"/>
    </sheetView>
  </sheetViews>
  <sheetFormatPr defaultColWidth="9.140625" defaultRowHeight="12.75"/>
  <cols>
    <col min="1" max="1" width="6.00390625" style="0" bestFit="1" customWidth="1"/>
    <col min="2" max="2" width="34.00390625" style="0" bestFit="1" customWidth="1"/>
    <col min="3" max="3" width="24.00390625" style="0" bestFit="1" customWidth="1"/>
    <col min="4" max="6" width="22.00390625" style="0" bestFit="1" customWidth="1"/>
  </cols>
  <sheetData>
    <row r="1" spans="1:6" ht="15" customHeight="1">
      <c r="A1" s="1" t="s">
        <v>0</v>
      </c>
      <c r="B1" s="1" t="s">
        <v>0</v>
      </c>
      <c r="C1" s="1" t="s">
        <v>0</v>
      </c>
      <c r="D1" s="1" t="s">
        <v>0</v>
      </c>
      <c r="E1" s="1" t="s">
        <v>0</v>
      </c>
      <c r="F1" s="1" t="s">
        <v>0</v>
      </c>
    </row>
    <row r="2" spans="1:6" ht="52.5" customHeight="1">
      <c r="A2" s="1" t="s">
        <v>0</v>
      </c>
      <c r="B2" s="8" t="s">
        <v>51</v>
      </c>
      <c r="C2" s="14" t="s">
        <v>113</v>
      </c>
      <c r="D2" s="1" t="s">
        <v>0</v>
      </c>
      <c r="E2" s="1" t="s">
        <v>0</v>
      </c>
      <c r="F2" s="1" t="s">
        <v>0</v>
      </c>
    </row>
    <row r="3" spans="1:6" ht="45" customHeight="1">
      <c r="A3" s="1" t="s">
        <v>0</v>
      </c>
      <c r="B3" s="8" t="s">
        <v>52</v>
      </c>
      <c r="C3" s="14" t="s">
        <v>114</v>
      </c>
      <c r="D3" s="1" t="s">
        <v>0</v>
      </c>
      <c r="E3" s="1" t="s">
        <v>0</v>
      </c>
      <c r="F3" s="1" t="s">
        <v>0</v>
      </c>
    </row>
    <row r="4" spans="1:6" ht="15" customHeight="1">
      <c r="A4" s="1" t="s">
        <v>0</v>
      </c>
      <c r="B4" s="8" t="s">
        <v>53</v>
      </c>
      <c r="C4" s="14" t="s">
        <v>115</v>
      </c>
      <c r="D4" s="1" t="s">
        <v>0</v>
      </c>
      <c r="E4" s="1" t="s">
        <v>0</v>
      </c>
      <c r="F4" s="1" t="s">
        <v>0</v>
      </c>
    </row>
    <row r="5" spans="1:6" ht="15" customHeight="1">
      <c r="A5" s="1" t="s">
        <v>0</v>
      </c>
      <c r="B5" s="8" t="s">
        <v>54</v>
      </c>
      <c r="C5" s="14" t="s">
        <v>116</v>
      </c>
      <c r="D5" s="1" t="s">
        <v>0</v>
      </c>
      <c r="E5" s="1" t="s">
        <v>0</v>
      </c>
      <c r="F5" s="1" t="s">
        <v>0</v>
      </c>
    </row>
    <row r="6" spans="1:6" ht="15" customHeight="1">
      <c r="A6" s="1" t="s">
        <v>0</v>
      </c>
      <c r="B6" s="8" t="s">
        <v>55</v>
      </c>
      <c r="C6" s="14" t="s">
        <v>117</v>
      </c>
      <c r="D6" s="1" t="s">
        <v>0</v>
      </c>
      <c r="E6" s="1" t="s">
        <v>0</v>
      </c>
      <c r="F6" s="1" t="s">
        <v>0</v>
      </c>
    </row>
    <row r="7" spans="1:6" ht="15" customHeight="1">
      <c r="A7" s="1" t="s">
        <v>0</v>
      </c>
      <c r="B7" s="1" t="s">
        <v>0</v>
      </c>
      <c r="C7" s="1" t="s">
        <v>0</v>
      </c>
      <c r="D7" s="1" t="s">
        <v>0</v>
      </c>
      <c r="E7" s="1" t="s">
        <v>0</v>
      </c>
      <c r="F7" s="1" t="s">
        <v>0</v>
      </c>
    </row>
    <row r="8" spans="1:6" ht="15" customHeight="1">
      <c r="A8" s="1" t="s">
        <v>0</v>
      </c>
      <c r="B8" s="8" t="s">
        <v>56</v>
      </c>
      <c r="C8" s="11"/>
      <c r="D8" s="1" t="s">
        <v>0</v>
      </c>
      <c r="E8" s="1" t="s">
        <v>0</v>
      </c>
      <c r="F8" s="1" t="s">
        <v>0</v>
      </c>
    </row>
    <row r="9" spans="1:6" ht="15" customHeight="1">
      <c r="A9" s="1" t="s">
        <v>0</v>
      </c>
      <c r="B9" s="8" t="s">
        <v>57</v>
      </c>
      <c r="C9" s="11"/>
      <c r="D9" s="1" t="s">
        <v>0</v>
      </c>
      <c r="E9" s="1" t="s">
        <v>0</v>
      </c>
      <c r="F9" s="1" t="s">
        <v>0</v>
      </c>
    </row>
    <row r="10" spans="1:6" ht="15" customHeight="1">
      <c r="A10" s="1" t="s">
        <v>0</v>
      </c>
      <c r="B10" s="8" t="s">
        <v>0</v>
      </c>
      <c r="C10" s="1" t="s">
        <v>0</v>
      </c>
      <c r="D10" s="1" t="s">
        <v>0</v>
      </c>
      <c r="E10" s="1" t="s">
        <v>0</v>
      </c>
      <c r="F10" s="1" t="s">
        <v>0</v>
      </c>
    </row>
    <row r="11" spans="1:6" ht="43.5" customHeight="1">
      <c r="A11" s="2" t="s">
        <v>1</v>
      </c>
      <c r="B11" s="9" t="s">
        <v>0</v>
      </c>
      <c r="C11" s="12" t="s">
        <v>109</v>
      </c>
      <c r="D11" s="12" t="s">
        <v>110</v>
      </c>
      <c r="E11" s="12" t="s">
        <v>111</v>
      </c>
      <c r="F11" s="12" t="s">
        <v>112</v>
      </c>
    </row>
    <row r="12" spans="1:6" ht="17.25" customHeight="1">
      <c r="A12" s="3" t="s">
        <v>2</v>
      </c>
      <c r="B12" s="9" t="s">
        <v>58</v>
      </c>
      <c r="C12" s="13" t="s">
        <v>0</v>
      </c>
      <c r="D12" s="9" t="s">
        <v>0</v>
      </c>
      <c r="E12" s="9" t="s">
        <v>0</v>
      </c>
      <c r="F12" s="9" t="s">
        <v>0</v>
      </c>
    </row>
    <row r="13" spans="1:6" ht="43.5" customHeight="1">
      <c r="A13" s="3" t="s">
        <v>3</v>
      </c>
      <c r="B13" s="9" t="s">
        <v>59</v>
      </c>
      <c r="C13" s="22" t="s">
        <v>118</v>
      </c>
      <c r="D13" s="9" t="s">
        <v>0</v>
      </c>
      <c r="E13" s="9" t="s">
        <v>0</v>
      </c>
      <c r="F13" s="9" t="s">
        <v>0</v>
      </c>
    </row>
    <row r="14" spans="1:6" ht="18" customHeight="1">
      <c r="A14" s="3" t="s">
        <v>4</v>
      </c>
      <c r="B14" s="9" t="s">
        <v>60</v>
      </c>
      <c r="C14" s="23">
        <v>17</v>
      </c>
      <c r="D14" s="9" t="s">
        <v>0</v>
      </c>
      <c r="E14" s="9" t="s">
        <v>0</v>
      </c>
      <c r="F14" s="9" t="s">
        <v>0</v>
      </c>
    </row>
    <row r="15" spans="1:6" ht="15" customHeight="1">
      <c r="A15" s="4" t="s">
        <v>5</v>
      </c>
      <c r="B15" s="9" t="s">
        <v>61</v>
      </c>
      <c r="C15" s="13" t="s">
        <v>0</v>
      </c>
      <c r="D15" s="15" t="s">
        <v>0</v>
      </c>
      <c r="E15" s="15" t="s">
        <v>0</v>
      </c>
      <c r="F15" s="15" t="s">
        <v>0</v>
      </c>
    </row>
    <row r="16" spans="1:6" ht="45" customHeight="1">
      <c r="A16" s="4" t="s">
        <v>6</v>
      </c>
      <c r="B16" s="9" t="s">
        <v>52</v>
      </c>
      <c r="C16" s="15" t="str">
        <f>C3</f>
        <v>SPDR Barclays US Corporate Bond UCITS ETF</v>
      </c>
      <c r="D16" s="15" t="s">
        <v>0</v>
      </c>
      <c r="E16" s="15" t="s">
        <v>0</v>
      </c>
      <c r="F16" s="15" t="s">
        <v>0</v>
      </c>
    </row>
    <row r="17" spans="1:6" ht="18" customHeight="1">
      <c r="A17" s="4" t="s">
        <v>7</v>
      </c>
      <c r="B17" s="9" t="s">
        <v>53</v>
      </c>
      <c r="C17" s="15" t="str">
        <f>C4</f>
        <v>IE00B3VY0M37</v>
      </c>
      <c r="D17" s="15" t="s">
        <v>0</v>
      </c>
      <c r="E17" s="15" t="s">
        <v>0</v>
      </c>
      <c r="F17" s="15" t="s">
        <v>0</v>
      </c>
    </row>
    <row r="18" spans="1:6" ht="69.75" customHeight="1">
      <c r="A18" s="4" t="s">
        <v>8</v>
      </c>
      <c r="B18" s="9" t="s">
        <v>51</v>
      </c>
      <c r="C18" s="15" t="str">
        <f>C2</f>
        <v>State Street Global Advisors Limited, 20 Churchill Place, London, E14 5HJ</v>
      </c>
      <c r="D18" s="15" t="s">
        <v>0</v>
      </c>
      <c r="E18" s="15" t="s">
        <v>0</v>
      </c>
      <c r="F18" s="15" t="s">
        <v>0</v>
      </c>
    </row>
    <row r="19" spans="1:6" ht="15" customHeight="1">
      <c r="A19" s="4" t="s">
        <v>9</v>
      </c>
      <c r="B19" s="9" t="s">
        <v>62</v>
      </c>
      <c r="C19" s="22">
        <v>1</v>
      </c>
      <c r="D19" s="15" t="s">
        <v>0</v>
      </c>
      <c r="E19" s="15" t="s">
        <v>0</v>
      </c>
      <c r="F19" s="15" t="s">
        <v>0</v>
      </c>
    </row>
    <row r="20" spans="1:6" ht="30" customHeight="1">
      <c r="A20" s="4" t="s">
        <v>10</v>
      </c>
      <c r="B20" s="9" t="s">
        <v>63</v>
      </c>
      <c r="C20" s="13" t="s">
        <v>0</v>
      </c>
      <c r="D20" s="15" t="s">
        <v>0</v>
      </c>
      <c r="E20" s="15" t="s">
        <v>0</v>
      </c>
      <c r="F20" s="15" t="s">
        <v>0</v>
      </c>
    </row>
    <row r="21" spans="1:6" ht="27" customHeight="1">
      <c r="A21" s="4" t="s">
        <v>11</v>
      </c>
      <c r="B21" s="9" t="s">
        <v>64</v>
      </c>
      <c r="C21" s="23">
        <v>1</v>
      </c>
      <c r="D21" s="15" t="s">
        <v>0</v>
      </c>
      <c r="E21" s="15" t="s">
        <v>0</v>
      </c>
      <c r="F21" s="15" t="s">
        <v>0</v>
      </c>
    </row>
    <row r="22" spans="1:6" ht="17.25" customHeight="1">
      <c r="A22" s="4" t="s">
        <v>12</v>
      </c>
      <c r="B22" s="9" t="s">
        <v>65</v>
      </c>
      <c r="C22" s="22" t="s">
        <v>0</v>
      </c>
      <c r="D22" s="15" t="s">
        <v>0</v>
      </c>
      <c r="E22" s="15" t="s">
        <v>0</v>
      </c>
      <c r="F22" s="15" t="s">
        <v>0</v>
      </c>
    </row>
    <row r="23" spans="1:6" ht="15" customHeight="1">
      <c r="A23" s="4" t="s">
        <v>13</v>
      </c>
      <c r="B23" s="9" t="s">
        <v>66</v>
      </c>
      <c r="C23" s="14" t="s">
        <v>119</v>
      </c>
      <c r="D23" s="15" t="s">
        <v>0</v>
      </c>
      <c r="E23" s="15" t="s">
        <v>0</v>
      </c>
      <c r="F23" s="15" t="s">
        <v>0</v>
      </c>
    </row>
    <row r="24" spans="1:6" ht="17.25" customHeight="1">
      <c r="A24" s="4" t="s">
        <v>14</v>
      </c>
      <c r="B24" s="9" t="s">
        <v>67</v>
      </c>
      <c r="C24" s="1" t="s">
        <v>0</v>
      </c>
      <c r="D24" s="14">
        <v>100</v>
      </c>
      <c r="E24" s="15" t="s">
        <v>0</v>
      </c>
      <c r="F24" s="15" t="s">
        <v>0</v>
      </c>
    </row>
    <row r="25" spans="1:6" ht="77.25" customHeight="1">
      <c r="A25" s="4" t="s">
        <v>15</v>
      </c>
      <c r="B25" s="9" t="s">
        <v>68</v>
      </c>
      <c r="C25" s="22" t="s">
        <v>120</v>
      </c>
      <c r="D25" s="22">
        <v>100</v>
      </c>
      <c r="E25" s="15" t="s">
        <v>0</v>
      </c>
      <c r="F25" s="15" t="s">
        <v>0</v>
      </c>
    </row>
    <row r="26" spans="1:6" ht="29.25" customHeight="1">
      <c r="A26" s="4" t="s">
        <v>16</v>
      </c>
      <c r="B26" s="9" t="s">
        <v>69</v>
      </c>
      <c r="C26" s="14">
        <v>0</v>
      </c>
      <c r="D26" s="14">
        <v>0</v>
      </c>
      <c r="E26" s="15" t="s">
        <v>0</v>
      </c>
      <c r="F26" s="15" t="s">
        <v>0</v>
      </c>
    </row>
    <row r="27" spans="1:6" ht="15" customHeight="1">
      <c r="A27" s="4" t="s">
        <v>17</v>
      </c>
      <c r="B27" s="9" t="s">
        <v>70</v>
      </c>
      <c r="C27" s="24">
        <v>1</v>
      </c>
      <c r="D27" s="15" t="s">
        <v>0</v>
      </c>
      <c r="E27" s="15" t="s">
        <v>0</v>
      </c>
      <c r="F27" s="15" t="s">
        <v>0</v>
      </c>
    </row>
    <row r="28" spans="1:6" ht="21.75" customHeight="1">
      <c r="A28" s="5" t="s">
        <v>0</v>
      </c>
      <c r="B28" s="27" t="s">
        <v>71</v>
      </c>
      <c r="C28" s="27"/>
      <c r="D28" s="27"/>
      <c r="E28" s="27"/>
      <c r="F28" s="27"/>
    </row>
    <row r="29" spans="1:6" ht="29.25" customHeight="1">
      <c r="A29" s="4" t="s">
        <v>18</v>
      </c>
      <c r="B29" s="9" t="s">
        <v>72</v>
      </c>
      <c r="C29" s="16" t="s">
        <v>0</v>
      </c>
      <c r="D29" s="20" t="s">
        <v>0</v>
      </c>
      <c r="E29" s="15" t="s">
        <v>0</v>
      </c>
      <c r="F29" s="15" t="s">
        <v>0</v>
      </c>
    </row>
    <row r="30" spans="1:6" ht="32.25" customHeight="1">
      <c r="A30" s="4" t="s">
        <v>0</v>
      </c>
      <c r="B30" s="9" t="s">
        <v>73</v>
      </c>
      <c r="C30" s="16" t="s">
        <v>0</v>
      </c>
      <c r="D30" s="20" t="s">
        <v>0</v>
      </c>
      <c r="E30" s="15" t="s">
        <v>0</v>
      </c>
      <c r="F30" s="15" t="s">
        <v>0</v>
      </c>
    </row>
    <row r="31" spans="1:6" ht="15" customHeight="1">
      <c r="A31" s="4" t="s">
        <v>19</v>
      </c>
      <c r="B31" s="9" t="s">
        <v>74</v>
      </c>
      <c r="C31" s="16" t="s">
        <v>0</v>
      </c>
      <c r="D31" s="20" t="s">
        <v>0</v>
      </c>
      <c r="E31" s="15" t="s">
        <v>0</v>
      </c>
      <c r="F31" s="15" t="s">
        <v>0</v>
      </c>
    </row>
    <row r="32" spans="1:6" ht="15" customHeight="1">
      <c r="A32" s="4" t="s">
        <v>0</v>
      </c>
      <c r="B32" s="9" t="s">
        <v>75</v>
      </c>
      <c r="C32" s="15" t="s">
        <v>0</v>
      </c>
      <c r="D32" s="20" t="s">
        <v>0</v>
      </c>
      <c r="E32" s="15" t="s">
        <v>0</v>
      </c>
      <c r="F32" s="15" t="s">
        <v>0</v>
      </c>
    </row>
    <row r="33" spans="1:6" ht="15" customHeight="1">
      <c r="A33" s="6" t="s">
        <v>20</v>
      </c>
      <c r="B33" s="10" t="s">
        <v>76</v>
      </c>
      <c r="C33" s="17" t="s">
        <v>0</v>
      </c>
      <c r="D33" s="18" t="s">
        <v>0</v>
      </c>
      <c r="E33" s="22">
        <v>31.732568</v>
      </c>
      <c r="F33" s="18" t="s">
        <v>0</v>
      </c>
    </row>
    <row r="34" spans="1:6" ht="15" customHeight="1">
      <c r="A34" s="3" t="s">
        <v>0</v>
      </c>
      <c r="B34" s="28" t="s">
        <v>77</v>
      </c>
      <c r="C34" s="28"/>
      <c r="D34" s="28"/>
      <c r="E34" s="28"/>
      <c r="F34" s="28"/>
    </row>
    <row r="35" spans="1:6" ht="37.5" customHeight="1">
      <c r="A35" s="4" t="s">
        <v>21</v>
      </c>
      <c r="B35" s="9" t="s">
        <v>78</v>
      </c>
      <c r="C35" s="16" t="s">
        <v>0</v>
      </c>
      <c r="D35" s="14">
        <v>0</v>
      </c>
      <c r="E35" s="15">
        <f aca="true" t="shared" si="0" ref="E35:E44">IF($C$8&gt;0,PRODUCT($C$8,$E$33,D35/100),"")</f>
      </c>
      <c r="F35" s="15">
        <f aca="true" t="shared" si="1" ref="F35:F44">IF($C$8&gt;0,PRODUCT($C$8,$C$9,D35/100),"")</f>
      </c>
    </row>
    <row r="36" spans="1:6" ht="33.75" customHeight="1">
      <c r="A36" s="6" t="s">
        <v>22</v>
      </c>
      <c r="B36" s="10" t="s">
        <v>79</v>
      </c>
      <c r="C36" s="17" t="s">
        <v>0</v>
      </c>
      <c r="D36" s="14">
        <v>0</v>
      </c>
      <c r="E36" s="18">
        <f t="shared" si="0"/>
      </c>
      <c r="F36" s="18">
        <f t="shared" si="1"/>
      </c>
    </row>
    <row r="37" spans="1:6" ht="51" customHeight="1">
      <c r="A37" s="4" t="s">
        <v>23</v>
      </c>
      <c r="B37" s="9" t="s">
        <v>80</v>
      </c>
      <c r="C37" s="16" t="s">
        <v>0</v>
      </c>
      <c r="D37" s="14">
        <v>0</v>
      </c>
      <c r="E37" s="15">
        <f t="shared" si="0"/>
      </c>
      <c r="F37" s="15">
        <f t="shared" si="1"/>
      </c>
    </row>
    <row r="38" spans="1:6" ht="32.25" customHeight="1">
      <c r="A38" s="6" t="s">
        <v>24</v>
      </c>
      <c r="B38" s="10" t="s">
        <v>81</v>
      </c>
      <c r="C38" s="17" t="s">
        <v>0</v>
      </c>
      <c r="D38" s="14">
        <v>0</v>
      </c>
      <c r="E38" s="18">
        <f t="shared" si="0"/>
      </c>
      <c r="F38" s="18">
        <f t="shared" si="1"/>
      </c>
    </row>
    <row r="39" spans="1:6" ht="19.5" customHeight="1">
      <c r="A39" s="4" t="s">
        <v>25</v>
      </c>
      <c r="B39" s="9" t="s">
        <v>82</v>
      </c>
      <c r="C39" s="16" t="s">
        <v>0</v>
      </c>
      <c r="D39" s="14">
        <v>0</v>
      </c>
      <c r="E39" s="15">
        <f t="shared" si="0"/>
      </c>
      <c r="F39" s="15">
        <f t="shared" si="1"/>
      </c>
    </row>
    <row r="40" spans="1:6" ht="19.5" customHeight="1">
      <c r="A40" s="6" t="s">
        <v>26</v>
      </c>
      <c r="B40" s="10" t="s">
        <v>83</v>
      </c>
      <c r="C40" s="18" t="s">
        <v>0</v>
      </c>
      <c r="D40" s="14">
        <v>0</v>
      </c>
      <c r="E40" s="18">
        <f t="shared" si="0"/>
      </c>
      <c r="F40" s="18">
        <f t="shared" si="1"/>
      </c>
    </row>
    <row r="41" spans="1:6" ht="32.25" customHeight="1">
      <c r="A41" s="4" t="s">
        <v>27</v>
      </c>
      <c r="B41" s="9" t="s">
        <v>84</v>
      </c>
      <c r="C41" s="16" t="s">
        <v>0</v>
      </c>
      <c r="D41" s="14">
        <v>92.78</v>
      </c>
      <c r="E41" s="15">
        <f t="shared" si="0"/>
      </c>
      <c r="F41" s="15">
        <f t="shared" si="1"/>
      </c>
    </row>
    <row r="42" spans="1:6" ht="21" customHeight="1">
      <c r="A42" s="4" t="s">
        <v>28</v>
      </c>
      <c r="B42" s="9" t="s">
        <v>85</v>
      </c>
      <c r="C42" s="16" t="s">
        <v>0</v>
      </c>
      <c r="D42" s="14">
        <v>0.13</v>
      </c>
      <c r="E42" s="15">
        <f t="shared" si="0"/>
      </c>
      <c r="F42" s="15">
        <f t="shared" si="1"/>
      </c>
    </row>
    <row r="43" spans="1:6" ht="32.25" customHeight="1">
      <c r="A43" s="4" t="s">
        <v>29</v>
      </c>
      <c r="B43" s="10" t="s">
        <v>86</v>
      </c>
      <c r="C43" s="17" t="s">
        <v>0</v>
      </c>
      <c r="D43" s="14">
        <v>0.21</v>
      </c>
      <c r="E43" s="18">
        <f t="shared" si="0"/>
      </c>
      <c r="F43" s="18">
        <f t="shared" si="1"/>
      </c>
    </row>
    <row r="44" spans="1:6" ht="55.5" customHeight="1">
      <c r="A44" s="6" t="s">
        <v>30</v>
      </c>
      <c r="B44" s="10" t="s">
        <v>87</v>
      </c>
      <c r="C44" s="17" t="s">
        <v>0</v>
      </c>
      <c r="D44" s="14">
        <v>0</v>
      </c>
      <c r="E44" s="18">
        <f t="shared" si="0"/>
      </c>
      <c r="F44" s="18">
        <f t="shared" si="1"/>
      </c>
    </row>
    <row r="45" spans="1:6" ht="15" customHeight="1">
      <c r="A45" s="3" t="s">
        <v>0</v>
      </c>
      <c r="B45" s="28" t="s">
        <v>88</v>
      </c>
      <c r="C45" s="28"/>
      <c r="D45" s="28"/>
      <c r="E45" s="15" t="s">
        <v>0</v>
      </c>
      <c r="F45" s="15" t="s">
        <v>0</v>
      </c>
    </row>
    <row r="46" spans="1:6" ht="45" customHeight="1">
      <c r="A46" s="4" t="s">
        <v>31</v>
      </c>
      <c r="B46" s="9" t="s">
        <v>89</v>
      </c>
      <c r="C46" s="19" t="s">
        <v>0</v>
      </c>
      <c r="D46" s="14">
        <v>0.09</v>
      </c>
      <c r="E46" s="15">
        <f>IF($C$8&gt;0,PRODUCT($C$8,$E$33,D46/100),"")</f>
      </c>
      <c r="F46" s="15">
        <f>IF($C$8&gt;0,PRODUCT($C$8,$C$9,D46/100),"")</f>
      </c>
    </row>
    <row r="47" spans="1:6" ht="44.25" customHeight="1">
      <c r="A47" s="4" t="s">
        <v>32</v>
      </c>
      <c r="B47" s="9" t="s">
        <v>90</v>
      </c>
      <c r="C47" s="16" t="s">
        <v>0</v>
      </c>
      <c r="D47" s="14">
        <v>0</v>
      </c>
      <c r="E47" s="15">
        <f>IF($C$8&gt;0,PRODUCT($C$8,$E$33,D47/100),"")</f>
      </c>
      <c r="F47" s="15">
        <f>IF($C$8&gt;0,PRODUCT($C$8,$C$9,D47/100),"")</f>
      </c>
    </row>
    <row r="48" spans="1:6" ht="15" customHeight="1">
      <c r="A48" s="4" t="s">
        <v>33</v>
      </c>
      <c r="B48" s="9" t="s">
        <v>91</v>
      </c>
      <c r="C48" s="16" t="s">
        <v>0</v>
      </c>
      <c r="D48" s="14">
        <v>88.32</v>
      </c>
      <c r="E48" s="15">
        <f>IF($C$8&gt;0,PRODUCT($C$8,$E$33,D48/100),"")</f>
      </c>
      <c r="F48" s="15">
        <f>IF($C$8&gt;0,PRODUCT($C$8,$C$9,D48/100),"")</f>
      </c>
    </row>
    <row r="49" spans="1:6" ht="36" customHeight="1">
      <c r="A49" s="4" t="s">
        <v>34</v>
      </c>
      <c r="B49" s="9" t="s">
        <v>92</v>
      </c>
      <c r="C49" s="16" t="s">
        <v>0</v>
      </c>
      <c r="D49" s="14">
        <v>4.37</v>
      </c>
      <c r="E49" s="15">
        <f>IF($C$8&gt;0,PRODUCT($C$8,$E$33,D49/100),"")</f>
      </c>
      <c r="F49" s="15">
        <f>IF($C$8&gt;0,PRODUCT($C$8,$C$9,D49/100),"")</f>
      </c>
    </row>
    <row r="50" spans="1:6" ht="15" customHeight="1">
      <c r="A50" s="6" t="s">
        <v>35</v>
      </c>
      <c r="B50" s="10" t="s">
        <v>93</v>
      </c>
      <c r="C50" s="17" t="s">
        <v>0</v>
      </c>
      <c r="D50" s="14">
        <v>0</v>
      </c>
      <c r="E50" s="18">
        <f>IF($C$8&gt;0,PRODUCT($C$8,$E$33,D50/100),"")</f>
      </c>
      <c r="F50" s="18">
        <f>IF($C$8&gt;0,PRODUCT($C$8,$C$9,D50/100),"")</f>
      </c>
    </row>
    <row r="51" spans="1:6" ht="15" customHeight="1">
      <c r="A51" s="3" t="s">
        <v>0</v>
      </c>
      <c r="B51" s="28" t="s">
        <v>94</v>
      </c>
      <c r="C51" s="28"/>
      <c r="D51" s="15" t="s">
        <v>0</v>
      </c>
      <c r="E51" s="15" t="s">
        <v>0</v>
      </c>
      <c r="F51" s="15" t="s">
        <v>0</v>
      </c>
    </row>
    <row r="52" spans="1:6" ht="15" customHeight="1">
      <c r="A52" s="4" t="s">
        <v>36</v>
      </c>
      <c r="B52" s="9" t="s">
        <v>95</v>
      </c>
      <c r="C52" s="16" t="s">
        <v>0</v>
      </c>
      <c r="D52" s="14">
        <v>91.66</v>
      </c>
      <c r="E52" s="15">
        <f aca="true" t="shared" si="2" ref="E52:E64">IF($C$8&gt;0,PRODUCT($C$8,$E$33,D52/100),"")</f>
      </c>
      <c r="F52" s="15">
        <f aca="true" t="shared" si="3" ref="F52:F64">IF($C$8&gt;0,PRODUCT($C$8,$C$9,D52/100),"")</f>
      </c>
    </row>
    <row r="53" spans="1:6" ht="15" customHeight="1">
      <c r="A53" s="4" t="s">
        <v>37</v>
      </c>
      <c r="B53" s="9" t="s">
        <v>96</v>
      </c>
      <c r="C53" s="16" t="s">
        <v>0</v>
      </c>
      <c r="D53" s="14">
        <v>1.11</v>
      </c>
      <c r="E53" s="15">
        <f t="shared" si="2"/>
      </c>
      <c r="F53" s="15">
        <f t="shared" si="3"/>
      </c>
    </row>
    <row r="54" spans="1:6" ht="15" customHeight="1">
      <c r="A54" s="4" t="s">
        <v>38</v>
      </c>
      <c r="B54" s="9" t="s">
        <v>97</v>
      </c>
      <c r="C54" s="16" t="s">
        <v>0</v>
      </c>
      <c r="D54" s="14">
        <v>0</v>
      </c>
      <c r="E54" s="15">
        <f t="shared" si="2"/>
      </c>
      <c r="F54" s="15">
        <f t="shared" si="3"/>
      </c>
    </row>
    <row r="55" spans="1:6" ht="15" customHeight="1">
      <c r="A55" s="6" t="s">
        <v>39</v>
      </c>
      <c r="B55" s="10" t="s">
        <v>98</v>
      </c>
      <c r="C55" s="17" t="s">
        <v>0</v>
      </c>
      <c r="D55" s="14">
        <v>0</v>
      </c>
      <c r="E55" s="18">
        <f t="shared" si="2"/>
      </c>
      <c r="F55" s="18">
        <f t="shared" si="3"/>
      </c>
    </row>
    <row r="56" spans="1:6" ht="25.5" customHeight="1">
      <c r="A56" s="4" t="s">
        <v>40</v>
      </c>
      <c r="B56" s="9" t="s">
        <v>99</v>
      </c>
      <c r="C56" s="16" t="s">
        <v>0</v>
      </c>
      <c r="D56" s="14">
        <v>0.44</v>
      </c>
      <c r="E56" s="15">
        <f t="shared" si="2"/>
      </c>
      <c r="F56" s="15">
        <f t="shared" si="3"/>
      </c>
    </row>
    <row r="57" spans="1:6" ht="30" customHeight="1">
      <c r="A57" s="6" t="s">
        <v>41</v>
      </c>
      <c r="B57" s="10" t="s">
        <v>100</v>
      </c>
      <c r="C57" s="17" t="s">
        <v>0</v>
      </c>
      <c r="D57" s="14">
        <v>0</v>
      </c>
      <c r="E57" s="18">
        <f t="shared" si="2"/>
      </c>
      <c r="F57" s="18">
        <f t="shared" si="3"/>
      </c>
    </row>
    <row r="58" spans="1:6" ht="24.75" customHeight="1">
      <c r="A58" s="4" t="s">
        <v>42</v>
      </c>
      <c r="B58" s="9" t="s">
        <v>101</v>
      </c>
      <c r="C58" s="16" t="s">
        <v>0</v>
      </c>
      <c r="D58" s="14">
        <v>0.06</v>
      </c>
      <c r="E58" s="15">
        <f t="shared" si="2"/>
      </c>
      <c r="F58" s="15">
        <f t="shared" si="3"/>
      </c>
    </row>
    <row r="59" spans="1:6" ht="71.25" customHeight="1">
      <c r="A59" s="6" t="s">
        <v>43</v>
      </c>
      <c r="B59" s="10" t="s">
        <v>102</v>
      </c>
      <c r="C59" s="17" t="s">
        <v>0</v>
      </c>
      <c r="D59" s="14">
        <v>6.72</v>
      </c>
      <c r="E59" s="18">
        <f t="shared" si="2"/>
      </c>
      <c r="F59" s="18">
        <f t="shared" si="3"/>
      </c>
    </row>
    <row r="60" spans="1:6" ht="77.25" customHeight="1">
      <c r="A60" s="4" t="s">
        <v>44</v>
      </c>
      <c r="B60" s="9" t="s">
        <v>103</v>
      </c>
      <c r="C60" s="16" t="s">
        <v>0</v>
      </c>
      <c r="D60" s="14">
        <v>0</v>
      </c>
      <c r="E60" s="15">
        <f t="shared" si="2"/>
      </c>
      <c r="F60" s="15">
        <f t="shared" si="3"/>
      </c>
    </row>
    <row r="61" spans="1:6" ht="66.75" customHeight="1">
      <c r="A61" s="4" t="s">
        <v>45</v>
      </c>
      <c r="B61" s="9" t="s">
        <v>104</v>
      </c>
      <c r="C61" s="16" t="s">
        <v>0</v>
      </c>
      <c r="D61" s="14">
        <v>0</v>
      </c>
      <c r="E61" s="15">
        <f t="shared" si="2"/>
      </c>
      <c r="F61" s="15">
        <f t="shared" si="3"/>
      </c>
    </row>
    <row r="62" spans="1:6" ht="32.25" customHeight="1">
      <c r="A62" s="6" t="s">
        <v>46</v>
      </c>
      <c r="B62" s="10" t="s">
        <v>105</v>
      </c>
      <c r="C62" s="17" t="s">
        <v>0</v>
      </c>
      <c r="D62" s="14">
        <v>0</v>
      </c>
      <c r="E62" s="18">
        <f t="shared" si="2"/>
      </c>
      <c r="F62" s="18">
        <f t="shared" si="3"/>
      </c>
    </row>
    <row r="63" spans="1:6" ht="40.5" customHeight="1">
      <c r="A63" s="4" t="s">
        <v>47</v>
      </c>
      <c r="B63" s="9" t="s">
        <v>106</v>
      </c>
      <c r="C63" s="16" t="s">
        <v>0</v>
      </c>
      <c r="D63" s="14">
        <v>0</v>
      </c>
      <c r="E63" s="15">
        <f t="shared" si="2"/>
      </c>
      <c r="F63" s="15">
        <f t="shared" si="3"/>
      </c>
    </row>
    <row r="64" spans="1:6" ht="40.5" customHeight="1">
      <c r="A64" s="7" t="s">
        <v>48</v>
      </c>
      <c r="B64" s="10" t="s">
        <v>107</v>
      </c>
      <c r="C64" s="17" t="s">
        <v>0</v>
      </c>
      <c r="D64" s="14">
        <v>0</v>
      </c>
      <c r="E64" s="18">
        <f t="shared" si="2"/>
      </c>
      <c r="F64" s="18">
        <f t="shared" si="3"/>
      </c>
    </row>
    <row r="65" spans="1:6" ht="15" customHeight="1">
      <c r="A65" s="3" t="s">
        <v>49</v>
      </c>
      <c r="B65" s="9" t="s">
        <v>108</v>
      </c>
      <c r="C65" s="16" t="s">
        <v>0</v>
      </c>
      <c r="D65" s="21">
        <f>SUM(D35,D36,D37,D39,D40,D41,D44,D56,D58,D59,D60)</f>
        <v>100</v>
      </c>
      <c r="E65" s="15">
        <f>SUM(IF(E35="",0,E35),IF(E36="",0,E36),IF(E37="",0,E37),IF(E39="",0,E39),IF(E40="",0,E40),IF(E41="",0,E41),IF(E44="",0,E44),IF(E56="",0,E56),IF(E58="",0,E58),IF(E59="",0,E59),IF(E60="",0,E60))</f>
        <v>0</v>
      </c>
      <c r="F65" s="15">
        <f>SUM(IF(F35="",0,F35),IF(F36="",0,F36),IF(F37="",0,F37),IF(F39="",0,F39),IF(F40="",0,F40),IF(F41="",0,F41),IF(F44="",0,F44),IF(F56="",0,F56),IF(F58="",0,F58),IF(F59="",0,F59),IF(F60="",0,F60))</f>
        <v>0</v>
      </c>
    </row>
    <row r="66" spans="1:4" ht="25.5" customHeight="1">
      <c r="A66" s="4" t="s">
        <v>50</v>
      </c>
      <c r="B66" s="9" t="s">
        <v>121</v>
      </c>
      <c r="C66" s="16" t="s">
        <v>0</v>
      </c>
      <c r="D66" s="21">
        <f>IF(D24&gt;0,D24-100,"")</f>
        <v>0</v>
      </c>
    </row>
    <row r="67" spans="1:5" ht="28.5" customHeight="1">
      <c r="A67" s="4" t="s">
        <v>0</v>
      </c>
      <c r="B67" s="21" t="s">
        <v>122</v>
      </c>
      <c r="C67" s="16" t="s">
        <v>0</v>
      </c>
      <c r="D67" s="25">
        <v>0</v>
      </c>
      <c r="E67" s="26" t="s">
        <v>123</v>
      </c>
    </row>
    <row r="68" spans="2:5" ht="28.5" customHeight="1">
      <c r="B68" s="9" t="s">
        <v>0</v>
      </c>
      <c r="C68" s="16" t="s">
        <v>0</v>
      </c>
      <c r="D68" s="25">
        <v>6.63</v>
      </c>
      <c r="E68" s="26" t="s">
        <v>124</v>
      </c>
    </row>
  </sheetData>
  <sheetProtection/>
  <mergeCells count="4">
    <mergeCell ref="B28:F28"/>
    <mergeCell ref="B34:F34"/>
    <mergeCell ref="B45:D45"/>
    <mergeCell ref="B51:C51"/>
  </mergeCells>
  <printOptions/>
  <pageMargins left="0.75" right="0.75" top="1" bottom="1" header="0.5" footer="0.5"/>
  <pageSetup fitToHeight="0" fitToWidth="0" horizontalDpi="300" verticalDpi="300" orientation="portrait" pageOrder="overThenDown" paperSize="9"/>
</worksheet>
</file>

<file path=xl/worksheets/sheet2.xml><?xml version="1.0" encoding="utf-8"?>
<worksheet xmlns="http://schemas.openxmlformats.org/spreadsheetml/2006/main" xmlns:r="http://schemas.openxmlformats.org/officeDocument/2006/relationships">
  <dimension ref="A1:F74"/>
  <sheetViews>
    <sheetView zoomScalePageLayoutView="0" workbookViewId="0" topLeftCell="A1">
      <selection activeCell="A1" sqref="A1"/>
    </sheetView>
  </sheetViews>
  <sheetFormatPr defaultColWidth="9.140625" defaultRowHeight="12.75"/>
  <cols>
    <col min="1" max="1" width="10.00390625" style="0" bestFit="1" customWidth="1"/>
    <col min="2" max="3" width="34.00390625" style="0" bestFit="1" customWidth="1"/>
    <col min="4" max="5" width="22.00390625" style="0" bestFit="1" customWidth="1"/>
    <col min="6" max="7" width="15.00390625" style="0" bestFit="1" customWidth="1"/>
  </cols>
  <sheetData>
    <row r="1" spans="1:6" ht="15" customHeight="1">
      <c r="A1" s="1" t="s">
        <v>0</v>
      </c>
      <c r="B1" s="1" t="s">
        <v>0</v>
      </c>
      <c r="C1" s="1" t="s">
        <v>0</v>
      </c>
      <c r="D1" s="1" t="s">
        <v>0</v>
      </c>
      <c r="E1" s="1" t="s">
        <v>0</v>
      </c>
      <c r="F1" s="1" t="s">
        <v>0</v>
      </c>
    </row>
    <row r="2" spans="1:6" ht="37.5" customHeight="1">
      <c r="A2" s="1" t="s">
        <v>0</v>
      </c>
      <c r="B2" s="8" t="s">
        <v>51</v>
      </c>
      <c r="C2" s="14" t="s">
        <v>113</v>
      </c>
      <c r="D2" s="1" t="s">
        <v>0</v>
      </c>
      <c r="E2" s="1" t="s">
        <v>0</v>
      </c>
      <c r="F2" s="1" t="s">
        <v>0</v>
      </c>
    </row>
    <row r="3" spans="1:6" ht="15" customHeight="1">
      <c r="A3" s="1" t="s">
        <v>0</v>
      </c>
      <c r="B3" s="8" t="s">
        <v>52</v>
      </c>
      <c r="C3" s="14" t="s">
        <v>114</v>
      </c>
      <c r="D3" s="1" t="s">
        <v>0</v>
      </c>
      <c r="E3" s="1" t="s">
        <v>0</v>
      </c>
      <c r="F3" s="1" t="s">
        <v>0</v>
      </c>
    </row>
    <row r="4" spans="1:6" ht="15" customHeight="1">
      <c r="A4" s="1" t="s">
        <v>0</v>
      </c>
      <c r="B4" s="8" t="s">
        <v>53</v>
      </c>
      <c r="C4" s="14" t="s">
        <v>115</v>
      </c>
      <c r="D4" s="1" t="s">
        <v>0</v>
      </c>
      <c r="E4" s="1" t="s">
        <v>0</v>
      </c>
      <c r="F4" s="1" t="s">
        <v>0</v>
      </c>
    </row>
    <row r="5" spans="1:6" ht="15" customHeight="1">
      <c r="A5" s="1" t="s">
        <v>0</v>
      </c>
      <c r="B5" s="8" t="s">
        <v>54</v>
      </c>
      <c r="C5" s="14" t="s">
        <v>116</v>
      </c>
      <c r="D5" s="1" t="s">
        <v>0</v>
      </c>
      <c r="E5" s="1" t="s">
        <v>0</v>
      </c>
      <c r="F5" s="1" t="s">
        <v>0</v>
      </c>
    </row>
    <row r="6" spans="1:6" ht="15" customHeight="1">
      <c r="A6" s="1" t="s">
        <v>0</v>
      </c>
      <c r="B6" s="8" t="s">
        <v>55</v>
      </c>
      <c r="C6" s="14" t="s">
        <v>117</v>
      </c>
      <c r="D6" s="1" t="s">
        <v>0</v>
      </c>
      <c r="E6" s="1" t="s">
        <v>0</v>
      </c>
      <c r="F6" s="1" t="s">
        <v>0</v>
      </c>
    </row>
    <row r="7" spans="1:6" ht="15" customHeight="1">
      <c r="A7" s="1" t="s">
        <v>0</v>
      </c>
      <c r="B7" s="1" t="s">
        <v>0</v>
      </c>
      <c r="C7" s="1" t="s">
        <v>0</v>
      </c>
      <c r="D7" s="1" t="s">
        <v>0</v>
      </c>
      <c r="E7" s="1" t="s">
        <v>0</v>
      </c>
      <c r="F7" s="1" t="s">
        <v>0</v>
      </c>
    </row>
    <row r="8" spans="1:6" ht="15" customHeight="1">
      <c r="A8" s="1" t="s">
        <v>0</v>
      </c>
      <c r="B8" s="8" t="s">
        <v>56</v>
      </c>
      <c r="C8" s="11"/>
      <c r="D8" s="1" t="s">
        <v>0</v>
      </c>
      <c r="E8" s="1" t="s">
        <v>0</v>
      </c>
      <c r="F8" s="1" t="s">
        <v>0</v>
      </c>
    </row>
    <row r="9" spans="1:6" ht="15" customHeight="1">
      <c r="A9" s="1" t="s">
        <v>0</v>
      </c>
      <c r="B9" s="8" t="s">
        <v>57</v>
      </c>
      <c r="C9" s="11"/>
      <c r="D9" s="1" t="s">
        <v>0</v>
      </c>
      <c r="E9" s="1" t="s">
        <v>0</v>
      </c>
      <c r="F9" s="1" t="s">
        <v>0</v>
      </c>
    </row>
    <row r="10" spans="1:6" ht="15" customHeight="1">
      <c r="A10" s="1" t="s">
        <v>0</v>
      </c>
      <c r="B10" s="1" t="s">
        <v>0</v>
      </c>
      <c r="C10" s="1" t="s">
        <v>0</v>
      </c>
      <c r="D10" s="1" t="s">
        <v>0</v>
      </c>
      <c r="E10" s="1" t="s">
        <v>0</v>
      </c>
      <c r="F10" s="1" t="s">
        <v>0</v>
      </c>
    </row>
    <row r="11" spans="1:6" ht="43.5" customHeight="1">
      <c r="A11" s="12" t="s">
        <v>125</v>
      </c>
      <c r="B11" s="9" t="s">
        <v>133</v>
      </c>
      <c r="C11" s="9" t="s">
        <v>141</v>
      </c>
      <c r="D11" s="9" t="s">
        <v>110</v>
      </c>
      <c r="E11" s="9" t="s">
        <v>111</v>
      </c>
      <c r="F11" s="9" t="s">
        <v>112</v>
      </c>
    </row>
    <row r="12" spans="1:6" ht="15" customHeight="1">
      <c r="A12" s="1" t="s">
        <v>0</v>
      </c>
      <c r="B12" s="9" t="s">
        <v>134</v>
      </c>
      <c r="C12" s="1" t="s">
        <v>0</v>
      </c>
      <c r="D12" s="15"/>
      <c r="E12" s="22">
        <v>31.732568</v>
      </c>
      <c r="F12" s="1" t="s">
        <v>0</v>
      </c>
    </row>
    <row r="13" spans="1:6" ht="45" customHeight="1">
      <c r="A13" s="15" t="s">
        <v>2</v>
      </c>
      <c r="B13" s="22" t="s">
        <v>142</v>
      </c>
      <c r="C13" s="22" t="s">
        <v>143</v>
      </c>
      <c r="D13" s="22">
        <v>2.32</v>
      </c>
      <c r="E13" s="15">
        <f aca="true" t="shared" si="0" ref="E13:E44">IF($C$8&gt;0,PRODUCT($C$8,$E$12,D13/100),"")</f>
      </c>
      <c r="F13" s="15">
        <f aca="true" t="shared" si="1" ref="F13:F44">IF($C$9&gt;0,PRODUCT($C$8,$C$9,D13/100),"")</f>
      </c>
    </row>
    <row r="14" spans="1:6" ht="32.25" customHeight="1">
      <c r="A14" s="15" t="s">
        <v>126</v>
      </c>
      <c r="B14" s="29" t="s">
        <v>135</v>
      </c>
      <c r="C14" s="30"/>
      <c r="D14" s="14">
        <v>0</v>
      </c>
      <c r="E14" s="15">
        <f t="shared" si="0"/>
      </c>
      <c r="F14" s="15">
        <f t="shared" si="1"/>
      </c>
    </row>
    <row r="15" spans="1:6" ht="62.25" customHeight="1">
      <c r="A15" s="15" t="s">
        <v>127</v>
      </c>
      <c r="B15" s="29" t="s">
        <v>136</v>
      </c>
      <c r="C15" s="30"/>
      <c r="D15" s="14">
        <v>0</v>
      </c>
      <c r="E15" s="15">
        <f t="shared" si="0"/>
      </c>
      <c r="F15" s="15">
        <f t="shared" si="1"/>
      </c>
    </row>
    <row r="16" spans="1:6" ht="24.75" customHeight="1">
      <c r="A16" s="15" t="s">
        <v>128</v>
      </c>
      <c r="B16" s="29" t="s">
        <v>137</v>
      </c>
      <c r="C16" s="30"/>
      <c r="D16" s="14">
        <v>0.45</v>
      </c>
      <c r="E16" s="15">
        <f t="shared" si="0"/>
      </c>
      <c r="F16" s="15">
        <f t="shared" si="1"/>
      </c>
    </row>
    <row r="17" spans="1:6" ht="15" customHeight="1">
      <c r="A17" s="15" t="s">
        <v>129</v>
      </c>
      <c r="B17" s="29" t="s">
        <v>138</v>
      </c>
      <c r="C17" s="30"/>
      <c r="D17" s="14">
        <v>1.87</v>
      </c>
      <c r="E17" s="15">
        <f t="shared" si="0"/>
      </c>
      <c r="F17" s="15">
        <f t="shared" si="1"/>
      </c>
    </row>
    <row r="18" spans="1:6" ht="45" customHeight="1">
      <c r="A18" s="15" t="s">
        <v>3</v>
      </c>
      <c r="B18" s="22" t="s">
        <v>144</v>
      </c>
      <c r="C18" s="22" t="s">
        <v>145</v>
      </c>
      <c r="D18" s="22">
        <v>2.19</v>
      </c>
      <c r="E18" s="15">
        <f t="shared" si="0"/>
      </c>
      <c r="F18" s="15">
        <f t="shared" si="1"/>
      </c>
    </row>
    <row r="19" spans="1:6" ht="32.25" customHeight="1">
      <c r="A19" s="15" t="s">
        <v>126</v>
      </c>
      <c r="B19" s="29" t="s">
        <v>135</v>
      </c>
      <c r="C19" s="30"/>
      <c r="D19" s="14">
        <v>0</v>
      </c>
      <c r="E19" s="15">
        <f t="shared" si="0"/>
      </c>
      <c r="F19" s="15">
        <f t="shared" si="1"/>
      </c>
    </row>
    <row r="20" spans="1:6" ht="62.25" customHeight="1">
      <c r="A20" s="15" t="s">
        <v>127</v>
      </c>
      <c r="B20" s="29" t="s">
        <v>136</v>
      </c>
      <c r="C20" s="30"/>
      <c r="D20" s="14">
        <v>0</v>
      </c>
      <c r="E20" s="15">
        <f t="shared" si="0"/>
      </c>
      <c r="F20" s="15">
        <f t="shared" si="1"/>
      </c>
    </row>
    <row r="21" spans="1:6" ht="24.75" customHeight="1">
      <c r="A21" s="15" t="s">
        <v>128</v>
      </c>
      <c r="B21" s="29" t="s">
        <v>137</v>
      </c>
      <c r="C21" s="30"/>
      <c r="D21" s="14">
        <v>0.46</v>
      </c>
      <c r="E21" s="15">
        <f t="shared" si="0"/>
      </c>
      <c r="F21" s="15">
        <f t="shared" si="1"/>
      </c>
    </row>
    <row r="22" spans="1:6" ht="15" customHeight="1">
      <c r="A22" s="15" t="s">
        <v>129</v>
      </c>
      <c r="B22" s="29" t="s">
        <v>138</v>
      </c>
      <c r="C22" s="30"/>
      <c r="D22" s="14">
        <v>1.73</v>
      </c>
      <c r="E22" s="15">
        <f t="shared" si="0"/>
      </c>
      <c r="F22" s="15">
        <f t="shared" si="1"/>
      </c>
    </row>
    <row r="23" spans="1:6" ht="45" customHeight="1">
      <c r="A23" s="15" t="s">
        <v>4</v>
      </c>
      <c r="B23" s="22" t="s">
        <v>146</v>
      </c>
      <c r="C23" s="22" t="s">
        <v>147</v>
      </c>
      <c r="D23" s="22">
        <v>1.82</v>
      </c>
      <c r="E23" s="15">
        <f t="shared" si="0"/>
      </c>
      <c r="F23" s="15">
        <f t="shared" si="1"/>
      </c>
    </row>
    <row r="24" spans="1:6" ht="32.25" customHeight="1">
      <c r="A24" s="15" t="s">
        <v>126</v>
      </c>
      <c r="B24" s="29" t="s">
        <v>135</v>
      </c>
      <c r="C24" s="30"/>
      <c r="D24" s="14">
        <v>0</v>
      </c>
      <c r="E24" s="15">
        <f t="shared" si="0"/>
      </c>
      <c r="F24" s="15">
        <f t="shared" si="1"/>
      </c>
    </row>
    <row r="25" spans="1:6" ht="62.25" customHeight="1">
      <c r="A25" s="15" t="s">
        <v>127</v>
      </c>
      <c r="B25" s="29" t="s">
        <v>136</v>
      </c>
      <c r="C25" s="30"/>
      <c r="D25" s="14">
        <v>0</v>
      </c>
      <c r="E25" s="15">
        <f t="shared" si="0"/>
      </c>
      <c r="F25" s="15">
        <f t="shared" si="1"/>
      </c>
    </row>
    <row r="26" spans="1:6" ht="24.75" customHeight="1">
      <c r="A26" s="15" t="s">
        <v>128</v>
      </c>
      <c r="B26" s="29" t="s">
        <v>137</v>
      </c>
      <c r="C26" s="30"/>
      <c r="D26" s="14">
        <v>0.67</v>
      </c>
      <c r="E26" s="15">
        <f t="shared" si="0"/>
      </c>
      <c r="F26" s="15">
        <f t="shared" si="1"/>
      </c>
    </row>
    <row r="27" spans="1:6" ht="15" customHeight="1">
      <c r="A27" s="15" t="s">
        <v>129</v>
      </c>
      <c r="B27" s="29" t="s">
        <v>138</v>
      </c>
      <c r="C27" s="30"/>
      <c r="D27" s="14">
        <v>1.15</v>
      </c>
      <c r="E27" s="15">
        <f t="shared" si="0"/>
      </c>
      <c r="F27" s="15">
        <f t="shared" si="1"/>
      </c>
    </row>
    <row r="28" spans="1:6" ht="45" customHeight="1">
      <c r="A28" s="15" t="s">
        <v>5</v>
      </c>
      <c r="B28" s="22" t="s">
        <v>148</v>
      </c>
      <c r="C28" s="22" t="s">
        <v>149</v>
      </c>
      <c r="D28" s="22">
        <v>1.66</v>
      </c>
      <c r="E28" s="15">
        <f t="shared" si="0"/>
      </c>
      <c r="F28" s="15">
        <f t="shared" si="1"/>
      </c>
    </row>
    <row r="29" spans="1:6" ht="32.25" customHeight="1">
      <c r="A29" s="15" t="s">
        <v>126</v>
      </c>
      <c r="B29" s="29" t="s">
        <v>135</v>
      </c>
      <c r="C29" s="30"/>
      <c r="D29" s="14">
        <v>0</v>
      </c>
      <c r="E29" s="15">
        <f t="shared" si="0"/>
      </c>
      <c r="F29" s="15">
        <f t="shared" si="1"/>
      </c>
    </row>
    <row r="30" spans="1:6" ht="62.25" customHeight="1">
      <c r="A30" s="15" t="s">
        <v>127</v>
      </c>
      <c r="B30" s="29" t="s">
        <v>136</v>
      </c>
      <c r="C30" s="30"/>
      <c r="D30" s="14">
        <v>0</v>
      </c>
      <c r="E30" s="15">
        <f t="shared" si="0"/>
      </c>
      <c r="F30" s="15">
        <f t="shared" si="1"/>
      </c>
    </row>
    <row r="31" spans="1:6" ht="24.75" customHeight="1">
      <c r="A31" s="15" t="s">
        <v>128</v>
      </c>
      <c r="B31" s="29" t="s">
        <v>137</v>
      </c>
      <c r="C31" s="30"/>
      <c r="D31" s="14">
        <v>0.32</v>
      </c>
      <c r="E31" s="15">
        <f t="shared" si="0"/>
      </c>
      <c r="F31" s="15">
        <f t="shared" si="1"/>
      </c>
    </row>
    <row r="32" spans="1:6" ht="15" customHeight="1">
      <c r="A32" s="15" t="s">
        <v>129</v>
      </c>
      <c r="B32" s="29" t="s">
        <v>138</v>
      </c>
      <c r="C32" s="30"/>
      <c r="D32" s="14">
        <v>1.34</v>
      </c>
      <c r="E32" s="15">
        <f t="shared" si="0"/>
      </c>
      <c r="F32" s="15">
        <f t="shared" si="1"/>
      </c>
    </row>
    <row r="33" spans="1:6" ht="45" customHeight="1">
      <c r="A33" s="15" t="s">
        <v>6</v>
      </c>
      <c r="B33" s="22" t="s">
        <v>150</v>
      </c>
      <c r="C33" s="22" t="s">
        <v>151</v>
      </c>
      <c r="D33" s="22">
        <v>1.65</v>
      </c>
      <c r="E33" s="15">
        <f t="shared" si="0"/>
      </c>
      <c r="F33" s="15">
        <f t="shared" si="1"/>
      </c>
    </row>
    <row r="34" spans="1:6" ht="32.25" customHeight="1">
      <c r="A34" s="15" t="s">
        <v>126</v>
      </c>
      <c r="B34" s="29" t="s">
        <v>135</v>
      </c>
      <c r="C34" s="30"/>
      <c r="D34" s="14">
        <v>0</v>
      </c>
      <c r="E34" s="15">
        <f t="shared" si="0"/>
      </c>
      <c r="F34" s="15">
        <f t="shared" si="1"/>
      </c>
    </row>
    <row r="35" spans="1:6" ht="62.25" customHeight="1">
      <c r="A35" s="15" t="s">
        <v>127</v>
      </c>
      <c r="B35" s="29" t="s">
        <v>136</v>
      </c>
      <c r="C35" s="30"/>
      <c r="D35" s="14">
        <v>0</v>
      </c>
      <c r="E35" s="15">
        <f t="shared" si="0"/>
      </c>
      <c r="F35" s="15">
        <f t="shared" si="1"/>
      </c>
    </row>
    <row r="36" spans="1:6" ht="24.75" customHeight="1">
      <c r="A36" s="15" t="s">
        <v>128</v>
      </c>
      <c r="B36" s="29" t="s">
        <v>137</v>
      </c>
      <c r="C36" s="30"/>
      <c r="D36" s="14">
        <v>0</v>
      </c>
      <c r="E36" s="15">
        <f t="shared" si="0"/>
      </c>
      <c r="F36" s="15">
        <f t="shared" si="1"/>
      </c>
    </row>
    <row r="37" spans="1:6" ht="15" customHeight="1">
      <c r="A37" s="15" t="s">
        <v>129</v>
      </c>
      <c r="B37" s="29" t="s">
        <v>138</v>
      </c>
      <c r="C37" s="30"/>
      <c r="D37" s="14">
        <v>1.65</v>
      </c>
      <c r="E37" s="15">
        <f t="shared" si="0"/>
      </c>
      <c r="F37" s="15">
        <f t="shared" si="1"/>
      </c>
    </row>
    <row r="38" spans="1:6" ht="45" customHeight="1">
      <c r="A38" s="15" t="s">
        <v>7</v>
      </c>
      <c r="B38" s="22" t="s">
        <v>152</v>
      </c>
      <c r="C38" s="22" t="s">
        <v>153</v>
      </c>
      <c r="D38" s="22">
        <v>1.63</v>
      </c>
      <c r="E38" s="15">
        <f t="shared" si="0"/>
      </c>
      <c r="F38" s="15">
        <f t="shared" si="1"/>
      </c>
    </row>
    <row r="39" spans="1:6" ht="32.25" customHeight="1">
      <c r="A39" s="15" t="s">
        <v>126</v>
      </c>
      <c r="B39" s="29" t="s">
        <v>135</v>
      </c>
      <c r="C39" s="30"/>
      <c r="D39" s="14">
        <v>0</v>
      </c>
      <c r="E39" s="15">
        <f t="shared" si="0"/>
      </c>
      <c r="F39" s="15">
        <f t="shared" si="1"/>
      </c>
    </row>
    <row r="40" spans="1:6" ht="62.25" customHeight="1">
      <c r="A40" s="15" t="s">
        <v>127</v>
      </c>
      <c r="B40" s="29" t="s">
        <v>136</v>
      </c>
      <c r="C40" s="30"/>
      <c r="D40" s="14">
        <v>0</v>
      </c>
      <c r="E40" s="15">
        <f t="shared" si="0"/>
      </c>
      <c r="F40" s="15">
        <f t="shared" si="1"/>
      </c>
    </row>
    <row r="41" spans="1:6" ht="24.75" customHeight="1">
      <c r="A41" s="15" t="s">
        <v>128</v>
      </c>
      <c r="B41" s="29" t="s">
        <v>137</v>
      </c>
      <c r="C41" s="30"/>
      <c r="D41" s="14">
        <v>0.35</v>
      </c>
      <c r="E41" s="15">
        <f t="shared" si="0"/>
      </c>
      <c r="F41" s="15">
        <f t="shared" si="1"/>
      </c>
    </row>
    <row r="42" spans="1:6" ht="15" customHeight="1">
      <c r="A42" s="15" t="s">
        <v>129</v>
      </c>
      <c r="B42" s="29" t="s">
        <v>138</v>
      </c>
      <c r="C42" s="30"/>
      <c r="D42" s="14">
        <v>1.27</v>
      </c>
      <c r="E42" s="15">
        <f t="shared" si="0"/>
      </c>
      <c r="F42" s="15">
        <f t="shared" si="1"/>
      </c>
    </row>
    <row r="43" spans="1:6" ht="45" customHeight="1">
      <c r="A43" s="15" t="s">
        <v>8</v>
      </c>
      <c r="B43" s="22" t="s">
        <v>154</v>
      </c>
      <c r="C43" s="22" t="s">
        <v>155</v>
      </c>
      <c r="D43" s="22">
        <v>1.58</v>
      </c>
      <c r="E43" s="15">
        <f t="shared" si="0"/>
      </c>
      <c r="F43" s="15">
        <f t="shared" si="1"/>
      </c>
    </row>
    <row r="44" spans="1:6" ht="32.25" customHeight="1">
      <c r="A44" s="15" t="s">
        <v>126</v>
      </c>
      <c r="B44" s="29" t="s">
        <v>135</v>
      </c>
      <c r="C44" s="30"/>
      <c r="D44" s="14">
        <v>0</v>
      </c>
      <c r="E44" s="15">
        <f t="shared" si="0"/>
      </c>
      <c r="F44" s="15">
        <f t="shared" si="1"/>
      </c>
    </row>
    <row r="45" spans="1:6" ht="62.25" customHeight="1">
      <c r="A45" s="15" t="s">
        <v>127</v>
      </c>
      <c r="B45" s="29" t="s">
        <v>136</v>
      </c>
      <c r="C45" s="30"/>
      <c r="D45" s="14">
        <v>0</v>
      </c>
      <c r="E45" s="15">
        <f aca="true" t="shared" si="2" ref="E45:E76">IF($C$8&gt;0,PRODUCT($C$8,$E$12,D45/100),"")</f>
      </c>
      <c r="F45" s="15">
        <f aca="true" t="shared" si="3" ref="F45:F67">IF($C$9&gt;0,PRODUCT($C$8,$C$9,D45/100),"")</f>
      </c>
    </row>
    <row r="46" spans="1:6" ht="24.75" customHeight="1">
      <c r="A46" s="15" t="s">
        <v>128</v>
      </c>
      <c r="B46" s="29" t="s">
        <v>137</v>
      </c>
      <c r="C46" s="30"/>
      <c r="D46" s="14">
        <v>0</v>
      </c>
      <c r="E46" s="15">
        <f t="shared" si="2"/>
      </c>
      <c r="F46" s="15">
        <f t="shared" si="3"/>
      </c>
    </row>
    <row r="47" spans="1:6" ht="15" customHeight="1">
      <c r="A47" s="15" t="s">
        <v>129</v>
      </c>
      <c r="B47" s="29" t="s">
        <v>138</v>
      </c>
      <c r="C47" s="30"/>
      <c r="D47" s="14">
        <v>1.58</v>
      </c>
      <c r="E47" s="15">
        <f t="shared" si="2"/>
      </c>
      <c r="F47" s="15">
        <f t="shared" si="3"/>
      </c>
    </row>
    <row r="48" spans="1:6" ht="45" customHeight="1">
      <c r="A48" s="15" t="s">
        <v>9</v>
      </c>
      <c r="B48" s="22" t="s">
        <v>156</v>
      </c>
      <c r="C48" s="22" t="s">
        <v>157</v>
      </c>
      <c r="D48" s="22">
        <v>1.48</v>
      </c>
      <c r="E48" s="15">
        <f t="shared" si="2"/>
      </c>
      <c r="F48" s="15">
        <f t="shared" si="3"/>
      </c>
    </row>
    <row r="49" spans="1:6" ht="32.25" customHeight="1">
      <c r="A49" s="15" t="s">
        <v>126</v>
      </c>
      <c r="B49" s="29" t="s">
        <v>135</v>
      </c>
      <c r="C49" s="30"/>
      <c r="D49" s="14">
        <v>0</v>
      </c>
      <c r="E49" s="15">
        <f t="shared" si="2"/>
      </c>
      <c r="F49" s="15">
        <f t="shared" si="3"/>
      </c>
    </row>
    <row r="50" spans="1:6" ht="62.25" customHeight="1">
      <c r="A50" s="15" t="s">
        <v>127</v>
      </c>
      <c r="B50" s="29" t="s">
        <v>136</v>
      </c>
      <c r="C50" s="30"/>
      <c r="D50" s="14">
        <v>0</v>
      </c>
      <c r="E50" s="15">
        <f t="shared" si="2"/>
      </c>
      <c r="F50" s="15">
        <f t="shared" si="3"/>
      </c>
    </row>
    <row r="51" spans="1:6" ht="24.75" customHeight="1">
      <c r="A51" s="15" t="s">
        <v>128</v>
      </c>
      <c r="B51" s="29" t="s">
        <v>137</v>
      </c>
      <c r="C51" s="30"/>
      <c r="D51" s="14">
        <v>0.2</v>
      </c>
      <c r="E51" s="15">
        <f t="shared" si="2"/>
      </c>
      <c r="F51" s="15">
        <f t="shared" si="3"/>
      </c>
    </row>
    <row r="52" spans="1:6" ht="15" customHeight="1">
      <c r="A52" s="15" t="s">
        <v>129</v>
      </c>
      <c r="B52" s="29" t="s">
        <v>138</v>
      </c>
      <c r="C52" s="30"/>
      <c r="D52" s="14">
        <v>1.27</v>
      </c>
      <c r="E52" s="15">
        <f t="shared" si="2"/>
      </c>
      <c r="F52" s="15">
        <f t="shared" si="3"/>
      </c>
    </row>
    <row r="53" spans="1:6" ht="45" customHeight="1">
      <c r="A53" s="15" t="s">
        <v>10</v>
      </c>
      <c r="B53" s="22" t="s">
        <v>158</v>
      </c>
      <c r="C53" s="22" t="s">
        <v>159</v>
      </c>
      <c r="D53" s="22">
        <v>1.29</v>
      </c>
      <c r="E53" s="15">
        <f t="shared" si="2"/>
      </c>
      <c r="F53" s="15">
        <f t="shared" si="3"/>
      </c>
    </row>
    <row r="54" spans="1:6" ht="32.25" customHeight="1">
      <c r="A54" s="15" t="s">
        <v>126</v>
      </c>
      <c r="B54" s="29" t="s">
        <v>135</v>
      </c>
      <c r="C54" s="30"/>
      <c r="D54" s="14">
        <v>0</v>
      </c>
      <c r="E54" s="15">
        <f t="shared" si="2"/>
      </c>
      <c r="F54" s="15">
        <f t="shared" si="3"/>
      </c>
    </row>
    <row r="55" spans="1:6" ht="62.25" customHeight="1">
      <c r="A55" s="15" t="s">
        <v>127</v>
      </c>
      <c r="B55" s="29" t="s">
        <v>136</v>
      </c>
      <c r="C55" s="30"/>
      <c r="D55" s="14">
        <v>0</v>
      </c>
      <c r="E55" s="15">
        <f t="shared" si="2"/>
      </c>
      <c r="F55" s="15">
        <f t="shared" si="3"/>
      </c>
    </row>
    <row r="56" spans="1:6" ht="24.75" customHeight="1">
      <c r="A56" s="15" t="s">
        <v>128</v>
      </c>
      <c r="B56" s="29" t="s">
        <v>137</v>
      </c>
      <c r="C56" s="30"/>
      <c r="D56" s="14">
        <v>0</v>
      </c>
      <c r="E56" s="15">
        <f t="shared" si="2"/>
      </c>
      <c r="F56" s="15">
        <f t="shared" si="3"/>
      </c>
    </row>
    <row r="57" spans="1:6" ht="15" customHeight="1">
      <c r="A57" s="15" t="s">
        <v>129</v>
      </c>
      <c r="B57" s="29" t="s">
        <v>138</v>
      </c>
      <c r="C57" s="30"/>
      <c r="D57" s="14">
        <v>1.29</v>
      </c>
      <c r="E57" s="15">
        <f t="shared" si="2"/>
      </c>
      <c r="F57" s="15">
        <f t="shared" si="3"/>
      </c>
    </row>
    <row r="58" spans="1:6" ht="45" customHeight="1">
      <c r="A58" s="15" t="s">
        <v>11</v>
      </c>
      <c r="B58" s="22" t="s">
        <v>160</v>
      </c>
      <c r="C58" s="22" t="s">
        <v>161</v>
      </c>
      <c r="D58" s="22">
        <v>1.27</v>
      </c>
      <c r="E58" s="15">
        <f t="shared" si="2"/>
      </c>
      <c r="F58" s="15">
        <f t="shared" si="3"/>
      </c>
    </row>
    <row r="59" spans="1:6" ht="32.25" customHeight="1">
      <c r="A59" s="15" t="s">
        <v>126</v>
      </c>
      <c r="B59" s="29" t="s">
        <v>135</v>
      </c>
      <c r="C59" s="30"/>
      <c r="D59" s="14">
        <v>0</v>
      </c>
      <c r="E59" s="15">
        <f t="shared" si="2"/>
      </c>
      <c r="F59" s="15">
        <f t="shared" si="3"/>
      </c>
    </row>
    <row r="60" spans="1:6" ht="62.25" customHeight="1">
      <c r="A60" s="15" t="s">
        <v>127</v>
      </c>
      <c r="B60" s="29" t="s">
        <v>136</v>
      </c>
      <c r="C60" s="30"/>
      <c r="D60" s="14">
        <v>0</v>
      </c>
      <c r="E60" s="15">
        <f t="shared" si="2"/>
      </c>
      <c r="F60" s="15">
        <f t="shared" si="3"/>
      </c>
    </row>
    <row r="61" spans="1:6" ht="24.75" customHeight="1">
      <c r="A61" s="15" t="s">
        <v>128</v>
      </c>
      <c r="B61" s="29" t="s">
        <v>137</v>
      </c>
      <c r="C61" s="30"/>
      <c r="D61" s="14">
        <v>0</v>
      </c>
      <c r="E61" s="15">
        <f t="shared" si="2"/>
      </c>
      <c r="F61" s="15">
        <f t="shared" si="3"/>
      </c>
    </row>
    <row r="62" spans="1:6" ht="15" customHeight="1">
      <c r="A62" s="15" t="s">
        <v>129</v>
      </c>
      <c r="B62" s="29" t="s">
        <v>138</v>
      </c>
      <c r="C62" s="30"/>
      <c r="D62" s="14">
        <v>1.27</v>
      </c>
      <c r="E62" s="15">
        <f t="shared" si="2"/>
      </c>
      <c r="F62" s="15">
        <f t="shared" si="3"/>
      </c>
    </row>
    <row r="63" spans="1:6" ht="32.25" customHeight="1">
      <c r="A63" s="1" t="s">
        <v>0</v>
      </c>
      <c r="B63" s="9" t="s">
        <v>139</v>
      </c>
      <c r="C63" s="9" t="s">
        <v>0</v>
      </c>
      <c r="D63" s="9">
        <f>+D13+D18+D23+D28+D33+D38+D43+D48+D53+D58</f>
        <v>16.89</v>
      </c>
      <c r="E63" s="15">
        <f t="shared" si="2"/>
      </c>
      <c r="F63" s="15">
        <f t="shared" si="3"/>
      </c>
    </row>
    <row r="64" spans="1:6" ht="32.25" customHeight="1">
      <c r="A64" s="1" t="s">
        <v>0</v>
      </c>
      <c r="B64" s="29" t="s">
        <v>135</v>
      </c>
      <c r="C64" s="30"/>
      <c r="D64" s="15">
        <f>+D14+D19+D24+D29+D34+D39+D44+D49+D54+D59</f>
        <v>0</v>
      </c>
      <c r="E64" s="15">
        <f t="shared" si="2"/>
      </c>
      <c r="F64" s="15">
        <f t="shared" si="3"/>
      </c>
    </row>
    <row r="65" spans="1:6" ht="62.25" customHeight="1">
      <c r="A65" s="1" t="s">
        <v>0</v>
      </c>
      <c r="B65" s="29" t="s">
        <v>140</v>
      </c>
      <c r="C65" s="30"/>
      <c r="D65" s="15">
        <f>+D15+D20+D25+D30+D35+D40+D45+D50+D55+D60</f>
        <v>0</v>
      </c>
      <c r="E65" s="15">
        <f t="shared" si="2"/>
      </c>
      <c r="F65" s="15">
        <f t="shared" si="3"/>
      </c>
    </row>
    <row r="66" spans="1:6" ht="24.75" customHeight="1">
      <c r="A66" s="1" t="s">
        <v>0</v>
      </c>
      <c r="B66" s="29" t="s">
        <v>137</v>
      </c>
      <c r="C66" s="30"/>
      <c r="D66" s="15">
        <f>+D16+D21+D26+D31+D36+D41+D46+D51+D56+D61</f>
        <v>2.45</v>
      </c>
      <c r="E66" s="15">
        <f t="shared" si="2"/>
      </c>
      <c r="F66" s="15">
        <f t="shared" si="3"/>
      </c>
    </row>
    <row r="67" spans="1:6" ht="15" customHeight="1">
      <c r="A67" s="1" t="s">
        <v>0</v>
      </c>
      <c r="B67" s="29" t="s">
        <v>138</v>
      </c>
      <c r="C67" s="30"/>
      <c r="D67" s="15">
        <f>+D17+D22+D27+D32+D37+D42+D47+D52+D57+D62</f>
        <v>14.419999999999998</v>
      </c>
      <c r="E67" s="15">
        <f t="shared" si="2"/>
      </c>
      <c r="F67" s="15">
        <f t="shared" si="3"/>
      </c>
    </row>
    <row r="68" ht="24.75" customHeight="1"/>
    <row r="69" ht="43.5" customHeight="1"/>
    <row r="70" ht="43.5" customHeight="1"/>
    <row r="71" spans="1:5" ht="99.75" customHeight="1">
      <c r="A71" s="31" t="s">
        <v>130</v>
      </c>
      <c r="B71" s="32"/>
      <c r="C71" s="32"/>
      <c r="D71" s="32"/>
      <c r="E71" s="33"/>
    </row>
    <row r="72" spans="1:5" ht="99.75" customHeight="1">
      <c r="A72" s="31" t="s">
        <v>131</v>
      </c>
      <c r="B72" s="32"/>
      <c r="C72" s="32"/>
      <c r="D72" s="32"/>
      <c r="E72" s="33"/>
    </row>
    <row r="74" spans="1:5" ht="24.75" customHeight="1">
      <c r="A74" s="31" t="s">
        <v>132</v>
      </c>
      <c r="B74" s="32"/>
      <c r="C74" s="32"/>
      <c r="D74" s="32"/>
      <c r="E74" s="33"/>
    </row>
  </sheetData>
  <sheetProtection/>
  <mergeCells count="47">
    <mergeCell ref="B66:C66"/>
    <mergeCell ref="B67:C67"/>
    <mergeCell ref="A71:E71"/>
    <mergeCell ref="A72:E72"/>
    <mergeCell ref="A74:E74"/>
    <mergeCell ref="B59:C59"/>
    <mergeCell ref="B60:C60"/>
    <mergeCell ref="B61:C61"/>
    <mergeCell ref="B62:C62"/>
    <mergeCell ref="B64:C64"/>
    <mergeCell ref="B65:C65"/>
    <mergeCell ref="B51:C51"/>
    <mergeCell ref="B52:C52"/>
    <mergeCell ref="B54:C54"/>
    <mergeCell ref="B55:C55"/>
    <mergeCell ref="B56:C56"/>
    <mergeCell ref="B57:C57"/>
    <mergeCell ref="B44:C44"/>
    <mergeCell ref="B45:C45"/>
    <mergeCell ref="B46:C46"/>
    <mergeCell ref="B47:C47"/>
    <mergeCell ref="B49:C49"/>
    <mergeCell ref="B50:C50"/>
    <mergeCell ref="B36:C36"/>
    <mergeCell ref="B37:C37"/>
    <mergeCell ref="B39:C39"/>
    <mergeCell ref="B40:C40"/>
    <mergeCell ref="B41:C41"/>
    <mergeCell ref="B42:C42"/>
    <mergeCell ref="B29:C29"/>
    <mergeCell ref="B30:C30"/>
    <mergeCell ref="B31:C31"/>
    <mergeCell ref="B32:C32"/>
    <mergeCell ref="B34:C34"/>
    <mergeCell ref="B35:C35"/>
    <mergeCell ref="B21:C21"/>
    <mergeCell ref="B22:C22"/>
    <mergeCell ref="B24:C24"/>
    <mergeCell ref="B25:C25"/>
    <mergeCell ref="B26:C26"/>
    <mergeCell ref="B27:C27"/>
    <mergeCell ref="B14:C14"/>
    <mergeCell ref="B15:C15"/>
    <mergeCell ref="B16:C16"/>
    <mergeCell ref="B17:C17"/>
    <mergeCell ref="B19:C19"/>
    <mergeCell ref="B20:C20"/>
  </mergeCells>
  <printOptions/>
  <pageMargins left="0.75" right="0.75" top="1" bottom="1" header="0.5" footer="0.5"/>
  <pageSetup fitToHeight="0" fitToWidth="0" horizontalDpi="300" verticalDpi="300" orientation="portrait" pageOrder="overThenDown"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Brej, Jakub</cp:lastModifiedBy>
  <dcterms:created xsi:type="dcterms:W3CDTF">2020-04-15T10:12:48Z</dcterms:created>
  <dcterms:modified xsi:type="dcterms:W3CDTF">2020-04-15T10:12:48Z</dcterms:modified>
  <cp:category/>
  <cp:version/>
  <cp:contentType/>
  <cp:contentStatus/>
</cp:coreProperties>
</file>